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" windowWidth="18315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 xml:space="preserve">ATLAS, LHCB and ALICE requirements and shares are direct from the experiments. ALICE requirements increase by 33% from 3Q2007 quarter. CMS requirements are those of the 2007 TDR addendum spread over sites according to the 2008 site disk resource offers (which add to 100%). 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<sst xmlns="http://schemas.openxmlformats.org/spreadsheetml/2006/main" count="55" uniqueCount="39">
  <si>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</si>
  <si>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</si>
  <si>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</si>
  <si>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</si>
  <si>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</si>
  <si>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</si>
  <si>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</si>
  <si>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</si>
  <si>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</si>
  <si>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</si>
  <si>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</si>
  <si>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</si>
  <si>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</si>
  <si>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</si>
  <si>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</si>
  <si>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</si>
  <si>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</si>
  <si>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</si>
  <si>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</si>
  <si>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</si>
  <si>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</si>
  <si>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</si>
  <si>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</si>
  <si>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</si>
  <si>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</si>
  <si>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</si>
  <si>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</si>
  <si>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</si>
  <si>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</si>
  <si>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</si>
  <si>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</si>
  <si>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</si>
  <si>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>2007/8 pledge</t>
  </si>
  <si>
    <t xml:space="preserve">Tape </t>
  </si>
  <si>
    <t>Tier 1 Capacity: Available vs. Required (Scheduled)</t>
  </si>
  <si>
    <t>4Q2007</t>
  </si>
  <si>
    <t>CERN Tier-1</t>
  </si>
  <si>
    <r>
      <t xml:space="preserve">Scheduled Capacity Required by LHC Experiments and </t>
    </r>
    <r>
      <rPr>
        <b/>
        <i/>
        <sz val="12"/>
        <rFont val="Arial"/>
        <family val="2"/>
      </rPr>
      <t>Site Sep. Disk Allocations</t>
    </r>
  </si>
  <si>
    <r>
      <t>Version 26.10.2007:</t>
    </r>
    <r>
      <rPr>
        <sz val="10"/>
        <rFont val="Arial"/>
        <family val="0"/>
      </rPr>
      <t xml:space="preserve"> 4Q2007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</si>
</sst>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90" zoomScaleNormal="90" workbookViewId="0" topLeftCell="A7">
      <selection activeCell="I13" sqref="I13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26" width="5.57421875" style="0" customWidth="1"/>
  </cols>
  <sheetData>
    <row r="1" spans="1:26" ht="13.5" thickBot="1">
      <c r="A1" t="s">
        <v>24</v>
      </c>
      <c r="B1" s="73" t="s">
        <v>38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2" customFormat="1" ht="16.5" thickBot="1">
      <c r="A2" s="3" t="s">
        <v>35</v>
      </c>
      <c r="B2" s="78" t="s">
        <v>34</v>
      </c>
      <c r="C2" s="79"/>
      <c r="D2" s="79"/>
      <c r="E2" s="79"/>
      <c r="F2" s="79"/>
      <c r="G2" s="79"/>
      <c r="H2" s="79"/>
      <c r="I2" s="79"/>
      <c r="J2" s="80"/>
      <c r="K2" s="81" t="s">
        <v>37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  <c r="Z2" s="84"/>
    </row>
    <row r="3" spans="1:26" s="1" customFormat="1" ht="12.75" customHeight="1">
      <c r="A3" s="85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86"/>
      <c r="B4" s="10" t="s">
        <v>32</v>
      </c>
      <c r="C4" s="11" t="s">
        <v>25</v>
      </c>
      <c r="D4" s="12" t="s">
        <v>16</v>
      </c>
      <c r="E4" s="10" t="s">
        <v>32</v>
      </c>
      <c r="F4" s="13" t="s">
        <v>25</v>
      </c>
      <c r="G4" s="14" t="s">
        <v>16</v>
      </c>
      <c r="H4" s="10" t="s">
        <v>32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33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1770</v>
      </c>
      <c r="C5" s="42">
        <v>1770</v>
      </c>
      <c r="D5" s="43">
        <f>SUM(K5,O5,S5,W5)</f>
        <v>942.4</v>
      </c>
      <c r="E5" s="44">
        <v>900</v>
      </c>
      <c r="F5" s="42">
        <v>432</v>
      </c>
      <c r="G5" s="43">
        <f>SUM(L5,P5,T5,X5)</f>
        <v>340.4</v>
      </c>
      <c r="H5" s="44">
        <v>800</v>
      </c>
      <c r="I5" s="42">
        <v>800</v>
      </c>
      <c r="J5" s="45">
        <f>SUM(N5,R5,V5,Z5,)</f>
        <v>453</v>
      </c>
      <c r="K5" s="46"/>
      <c r="L5" s="47"/>
      <c r="M5" s="48"/>
      <c r="N5" s="45"/>
      <c r="O5" s="46">
        <v>198.4</v>
      </c>
      <c r="P5" s="47">
        <v>136.4</v>
      </c>
      <c r="Q5" s="48">
        <v>67</v>
      </c>
      <c r="R5" s="45">
        <v>93</v>
      </c>
      <c r="S5" s="46">
        <v>744</v>
      </c>
      <c r="T5" s="47">
        <v>204</v>
      </c>
      <c r="U5" s="48">
        <v>218</v>
      </c>
      <c r="V5" s="45">
        <v>360</v>
      </c>
      <c r="W5" s="20"/>
      <c r="X5" s="21"/>
      <c r="Y5" s="29"/>
      <c r="Z5" s="22"/>
    </row>
    <row r="6" spans="1:26" ht="30.75" customHeight="1">
      <c r="A6" s="7" t="s">
        <v>5</v>
      </c>
      <c r="B6" s="49">
        <v>1286</v>
      </c>
      <c r="C6" s="50">
        <v>2568</v>
      </c>
      <c r="D6" s="51">
        <f>SUM(K6,O6,S6,W6)</f>
        <v>1500.7</v>
      </c>
      <c r="E6" s="52">
        <v>729</v>
      </c>
      <c r="F6" s="50">
        <v>1394</v>
      </c>
      <c r="G6" s="51">
        <f aca="true" t="shared" si="0" ref="G6:G15">SUM(L6,P6,T6,X6)</f>
        <v>753.6</v>
      </c>
      <c r="H6" s="52">
        <v>745</v>
      </c>
      <c r="I6" s="50">
        <v>1469</v>
      </c>
      <c r="J6" s="53">
        <f aca="true" t="shared" si="1" ref="J6:J15">SUM(N6,R6,V6,Z6,)</f>
        <v>705</v>
      </c>
      <c r="K6" s="54">
        <v>428</v>
      </c>
      <c r="L6" s="55">
        <v>220</v>
      </c>
      <c r="M6" s="56">
        <v>275</v>
      </c>
      <c r="N6" s="53">
        <v>181</v>
      </c>
      <c r="O6" s="54">
        <v>416</v>
      </c>
      <c r="P6" s="55">
        <v>286</v>
      </c>
      <c r="Q6" s="56">
        <v>601</v>
      </c>
      <c r="R6" s="53">
        <v>195</v>
      </c>
      <c r="S6" s="54">
        <v>620</v>
      </c>
      <c r="T6" s="55">
        <v>170</v>
      </c>
      <c r="U6" s="56">
        <v>346</v>
      </c>
      <c r="V6" s="53">
        <v>300</v>
      </c>
      <c r="W6" s="23">
        <v>36.7</v>
      </c>
      <c r="X6" s="18">
        <v>77.6</v>
      </c>
      <c r="Y6" s="30">
        <v>173</v>
      </c>
      <c r="Z6" s="24">
        <v>29</v>
      </c>
    </row>
    <row r="7" spans="1:26" ht="30.75" customHeight="1">
      <c r="A7" s="7" t="s">
        <v>6</v>
      </c>
      <c r="B7" s="49">
        <v>1860</v>
      </c>
      <c r="C7" s="50">
        <v>1864</v>
      </c>
      <c r="D7" s="51">
        <f aca="true" t="shared" si="2" ref="D7:D15">SUM(K7,O7,S7,W7)</f>
        <v>2093.1</v>
      </c>
      <c r="E7" s="52">
        <v>880</v>
      </c>
      <c r="F7" s="50">
        <v>878</v>
      </c>
      <c r="G7" s="51">
        <f t="shared" si="0"/>
        <v>824.6</v>
      </c>
      <c r="H7" s="52">
        <v>1010</v>
      </c>
      <c r="I7" s="50">
        <v>1007</v>
      </c>
      <c r="J7" s="53">
        <f t="shared" si="1"/>
        <v>971.1</v>
      </c>
      <c r="K7" s="54">
        <v>1003</v>
      </c>
      <c r="L7" s="55">
        <v>323</v>
      </c>
      <c r="M7" s="56">
        <v>200</v>
      </c>
      <c r="N7" s="53">
        <v>441</v>
      </c>
      <c r="O7" s="54">
        <v>320</v>
      </c>
      <c r="P7" s="55">
        <v>220</v>
      </c>
      <c r="Q7" s="56">
        <v>280</v>
      </c>
      <c r="R7" s="53">
        <v>150</v>
      </c>
      <c r="S7" s="54">
        <v>744</v>
      </c>
      <c r="T7" s="55">
        <v>204</v>
      </c>
      <c r="U7" s="56">
        <v>330</v>
      </c>
      <c r="V7" s="53">
        <v>360</v>
      </c>
      <c r="W7" s="23">
        <v>26.1</v>
      </c>
      <c r="X7" s="18">
        <v>77.6</v>
      </c>
      <c r="Y7" s="30">
        <v>68</v>
      </c>
      <c r="Z7" s="24">
        <v>20.1</v>
      </c>
    </row>
    <row r="8" spans="1:26" ht="30.75" customHeight="1">
      <c r="A8" s="7" t="s">
        <v>31</v>
      </c>
      <c r="B8" s="49">
        <v>1300</v>
      </c>
      <c r="C8" s="50">
        <v>1300</v>
      </c>
      <c r="D8" s="51">
        <f t="shared" si="2"/>
        <v>1987.1</v>
      </c>
      <c r="E8" s="52">
        <v>500</v>
      </c>
      <c r="F8" s="72">
        <v>500</v>
      </c>
      <c r="G8" s="51">
        <f t="shared" si="0"/>
        <v>874.6</v>
      </c>
      <c r="H8" s="52">
        <v>650</v>
      </c>
      <c r="I8" s="50">
        <v>650</v>
      </c>
      <c r="J8" s="53">
        <f t="shared" si="1"/>
        <v>862.4</v>
      </c>
      <c r="K8" s="54">
        <v>650</v>
      </c>
      <c r="L8" s="55">
        <v>305</v>
      </c>
      <c r="M8" s="56">
        <v>22</v>
      </c>
      <c r="N8" s="53">
        <v>213</v>
      </c>
      <c r="O8" s="54">
        <v>320</v>
      </c>
      <c r="P8" s="55">
        <v>220</v>
      </c>
      <c r="Q8" s="56">
        <v>74</v>
      </c>
      <c r="R8" s="53">
        <v>150</v>
      </c>
      <c r="S8" s="54">
        <v>992</v>
      </c>
      <c r="T8" s="55">
        <v>272</v>
      </c>
      <c r="U8" s="56">
        <v>110</v>
      </c>
      <c r="V8" s="53">
        <v>480</v>
      </c>
      <c r="W8" s="23">
        <v>25.1</v>
      </c>
      <c r="X8" s="18">
        <v>77.6</v>
      </c>
      <c r="Y8" s="30">
        <v>51</v>
      </c>
      <c r="Z8" s="24">
        <v>19.4</v>
      </c>
    </row>
    <row r="9" spans="1:26" ht="30.75" customHeight="1">
      <c r="A9" s="7" t="s">
        <v>7</v>
      </c>
      <c r="B9" s="49">
        <v>688</v>
      </c>
      <c r="C9" s="50">
        <v>688</v>
      </c>
      <c r="D9" s="51">
        <f t="shared" si="2"/>
        <v>766</v>
      </c>
      <c r="E9" s="52">
        <v>385</v>
      </c>
      <c r="F9" s="50">
        <v>240</v>
      </c>
      <c r="G9" s="51">
        <f t="shared" si="0"/>
        <v>370</v>
      </c>
      <c r="H9" s="52">
        <v>273</v>
      </c>
      <c r="I9" s="50">
        <v>112</v>
      </c>
      <c r="J9" s="53">
        <f t="shared" si="1"/>
        <v>634.5</v>
      </c>
      <c r="K9" s="54">
        <v>622</v>
      </c>
      <c r="L9" s="55">
        <v>271</v>
      </c>
      <c r="M9" s="56"/>
      <c r="N9" s="53">
        <v>567</v>
      </c>
      <c r="O9" s="54">
        <v>144</v>
      </c>
      <c r="P9" s="55">
        <v>99</v>
      </c>
      <c r="Q9" s="56"/>
      <c r="R9" s="53">
        <v>67.5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501</v>
      </c>
      <c r="C10" s="50">
        <v>600</v>
      </c>
      <c r="D10" s="51">
        <f t="shared" si="2"/>
        <v>535</v>
      </c>
      <c r="E10" s="52">
        <v>218</v>
      </c>
      <c r="F10" s="50">
        <v>280</v>
      </c>
      <c r="G10" s="51">
        <f t="shared" si="0"/>
        <v>224.9</v>
      </c>
      <c r="H10" s="52">
        <v>243</v>
      </c>
      <c r="I10" s="50">
        <v>243</v>
      </c>
      <c r="J10" s="53">
        <f t="shared" si="1"/>
        <v>265.1</v>
      </c>
      <c r="K10" s="54"/>
      <c r="L10" s="55"/>
      <c r="M10" s="56"/>
      <c r="N10" s="53"/>
      <c r="O10" s="54">
        <v>144</v>
      </c>
      <c r="P10" s="55">
        <v>99</v>
      </c>
      <c r="Q10" s="56">
        <v>78</v>
      </c>
      <c r="R10" s="53">
        <v>67.5</v>
      </c>
      <c r="S10" s="54">
        <v>372</v>
      </c>
      <c r="T10" s="55">
        <v>102</v>
      </c>
      <c r="U10" s="56">
        <v>132</v>
      </c>
      <c r="V10" s="53">
        <v>180</v>
      </c>
      <c r="W10" s="23">
        <v>19</v>
      </c>
      <c r="X10" s="18">
        <v>23.9</v>
      </c>
      <c r="Y10" s="30">
        <v>36</v>
      </c>
      <c r="Z10" s="24">
        <v>17.6</v>
      </c>
    </row>
    <row r="11" spans="1:26" ht="30.75" customHeight="1">
      <c r="A11" s="7" t="s">
        <v>9</v>
      </c>
      <c r="B11" s="49">
        <v>1300</v>
      </c>
      <c r="C11" s="39">
        <v>820</v>
      </c>
      <c r="D11" s="51">
        <f t="shared" si="2"/>
        <v>936.1</v>
      </c>
      <c r="E11" s="52">
        <v>640</v>
      </c>
      <c r="F11" s="39">
        <v>330</v>
      </c>
      <c r="G11" s="51">
        <f t="shared" si="0"/>
        <v>492.6</v>
      </c>
      <c r="H11" s="52">
        <v>1080</v>
      </c>
      <c r="I11" s="39">
        <v>390</v>
      </c>
      <c r="J11" s="53">
        <f t="shared" si="1"/>
        <v>454.4</v>
      </c>
      <c r="K11" s="54">
        <v>30</v>
      </c>
      <c r="L11" s="55">
        <v>15</v>
      </c>
      <c r="M11" s="56">
        <v>21</v>
      </c>
      <c r="N11" s="53">
        <v>13</v>
      </c>
      <c r="O11" s="54">
        <v>384</v>
      </c>
      <c r="P11" s="55">
        <v>264</v>
      </c>
      <c r="Q11" s="56">
        <v>114</v>
      </c>
      <c r="R11" s="53">
        <v>180</v>
      </c>
      <c r="S11" s="54">
        <v>496</v>
      </c>
      <c r="T11" s="55">
        <v>136</v>
      </c>
      <c r="U11" s="56">
        <v>120</v>
      </c>
      <c r="V11" s="53">
        <v>240</v>
      </c>
      <c r="W11" s="23">
        <v>26.1</v>
      </c>
      <c r="X11" s="18">
        <v>77.6</v>
      </c>
      <c r="Y11" s="30">
        <v>64</v>
      </c>
      <c r="Z11" s="24">
        <v>21.4</v>
      </c>
    </row>
    <row r="12" spans="1:26" ht="30.75" customHeight="1">
      <c r="A12" s="7" t="s">
        <v>10</v>
      </c>
      <c r="B12" s="49">
        <v>1677</v>
      </c>
      <c r="C12" s="50">
        <v>774</v>
      </c>
      <c r="D12" s="51">
        <f t="shared" si="2"/>
        <v>629.9</v>
      </c>
      <c r="E12" s="52">
        <v>1059</v>
      </c>
      <c r="F12" s="50">
        <v>253</v>
      </c>
      <c r="G12" s="51">
        <f t="shared" si="0"/>
        <v>452.6</v>
      </c>
      <c r="H12" s="52">
        <v>719</v>
      </c>
      <c r="I12" s="50">
        <v>52</v>
      </c>
      <c r="J12" s="53">
        <f t="shared" si="1"/>
        <v>296.9</v>
      </c>
      <c r="K12" s="54">
        <v>195</v>
      </c>
      <c r="L12" s="55">
        <v>100</v>
      </c>
      <c r="M12" s="56">
        <v>3</v>
      </c>
      <c r="N12" s="53">
        <v>84</v>
      </c>
      <c r="O12" s="54">
        <v>400</v>
      </c>
      <c r="P12" s="55">
        <v>275</v>
      </c>
      <c r="Q12" s="56">
        <v>41</v>
      </c>
      <c r="R12" s="53">
        <v>187.5</v>
      </c>
      <c r="S12" s="54"/>
      <c r="T12" s="55"/>
      <c r="U12" s="56"/>
      <c r="V12" s="53"/>
      <c r="W12" s="23">
        <v>34.9</v>
      </c>
      <c r="X12" s="18">
        <v>77.6</v>
      </c>
      <c r="Y12" s="30">
        <v>39</v>
      </c>
      <c r="Z12" s="24">
        <v>25.4</v>
      </c>
    </row>
    <row r="13" spans="1:26" ht="30.75" customHeight="1">
      <c r="A13" s="7" t="s">
        <v>11</v>
      </c>
      <c r="B13" s="49">
        <v>160</v>
      </c>
      <c r="C13" s="50">
        <v>905</v>
      </c>
      <c r="D13" s="51">
        <f t="shared" si="2"/>
        <v>137.6</v>
      </c>
      <c r="E13" s="52">
        <v>110</v>
      </c>
      <c r="F13" s="50">
        <v>24</v>
      </c>
      <c r="G13" s="51">
        <f t="shared" si="0"/>
        <v>94.6</v>
      </c>
      <c r="H13" s="52">
        <v>80</v>
      </c>
      <c r="I13" s="50">
        <v>385</v>
      </c>
      <c r="J13" s="53">
        <f t="shared" si="1"/>
        <v>64.5</v>
      </c>
      <c r="K13" s="54"/>
      <c r="L13" s="55"/>
      <c r="M13" s="56"/>
      <c r="N13" s="53"/>
      <c r="O13" s="54">
        <v>137.6</v>
      </c>
      <c r="P13" s="55">
        <v>94.6</v>
      </c>
      <c r="Q13" s="56">
        <v>23</v>
      </c>
      <c r="R13" s="53">
        <v>64.5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2560</v>
      </c>
      <c r="C14" s="39">
        <v>2600</v>
      </c>
      <c r="D14" s="51">
        <f t="shared" si="2"/>
        <v>736</v>
      </c>
      <c r="E14" s="52">
        <v>1100</v>
      </c>
      <c r="F14" s="39">
        <v>1100</v>
      </c>
      <c r="G14" s="51">
        <f t="shared" si="0"/>
        <v>506</v>
      </c>
      <c r="H14" s="52">
        <v>603</v>
      </c>
      <c r="I14" s="39">
        <v>1000</v>
      </c>
      <c r="J14" s="53">
        <f t="shared" si="1"/>
        <v>345</v>
      </c>
      <c r="K14" s="54"/>
      <c r="L14" s="55"/>
      <c r="M14" s="56"/>
      <c r="N14" s="53"/>
      <c r="O14" s="54">
        <v>736</v>
      </c>
      <c r="P14" s="55">
        <v>506</v>
      </c>
      <c r="Q14" s="56">
        <v>520</v>
      </c>
      <c r="R14" s="53">
        <v>345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1792</v>
      </c>
      <c r="C15" s="50">
        <v>2250</v>
      </c>
      <c r="D15" s="51">
        <f t="shared" si="2"/>
        <v>2232</v>
      </c>
      <c r="E15" s="52">
        <v>700</v>
      </c>
      <c r="F15" s="50">
        <v>720</v>
      </c>
      <c r="G15" s="51">
        <f t="shared" si="0"/>
        <v>612</v>
      </c>
      <c r="H15" s="52">
        <v>300</v>
      </c>
      <c r="I15" s="50">
        <v>500</v>
      </c>
      <c r="J15" s="53">
        <f t="shared" si="1"/>
        <v>1080</v>
      </c>
      <c r="K15" s="54"/>
      <c r="L15" s="55"/>
      <c r="M15" s="56"/>
      <c r="N15" s="53"/>
      <c r="O15" s="54"/>
      <c r="P15" s="55"/>
      <c r="Q15" s="56"/>
      <c r="R15" s="53"/>
      <c r="S15" s="54">
        <v>2232</v>
      </c>
      <c r="T15" s="55">
        <v>612</v>
      </c>
      <c r="U15" s="56">
        <v>700</v>
      </c>
      <c r="V15" s="53">
        <v>1080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338</v>
      </c>
      <c r="E16" s="61"/>
      <c r="F16" s="62">
        <v>45</v>
      </c>
      <c r="G16" s="60">
        <f>SUM(L16,P16,T16,X16)</f>
        <v>104</v>
      </c>
      <c r="H16" s="61"/>
      <c r="I16" s="62">
        <v>35</v>
      </c>
      <c r="J16" s="63">
        <f>SUM(N16,R16,V16,Z16)</f>
        <v>0</v>
      </c>
      <c r="K16" s="64">
        <v>338</v>
      </c>
      <c r="L16" s="65">
        <v>104</v>
      </c>
      <c r="M16" s="31"/>
      <c r="N16" s="66">
        <v>0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14894</v>
      </c>
      <c r="C18" s="19">
        <f>SUM(C5:C17)</f>
        <v>16319</v>
      </c>
      <c r="D18" s="39">
        <f>SUM(D5:D17)</f>
        <v>12833.9</v>
      </c>
      <c r="E18" s="19">
        <f>SUM(E5:E17)</f>
        <v>7221</v>
      </c>
      <c r="F18" s="19">
        <f aca="true" t="shared" si="3" ref="F18:Z18">SUM(F5:F17)</f>
        <v>6196</v>
      </c>
      <c r="G18" s="39">
        <f t="shared" si="3"/>
        <v>5649.900000000001</v>
      </c>
      <c r="H18" s="39">
        <f>SUM(H5:H17)</f>
        <v>6503</v>
      </c>
      <c r="I18" s="19">
        <f t="shared" si="3"/>
        <v>6643</v>
      </c>
      <c r="J18" s="19">
        <f t="shared" si="3"/>
        <v>6131.9</v>
      </c>
      <c r="K18" s="19">
        <f t="shared" si="3"/>
        <v>3266</v>
      </c>
      <c r="L18" s="19">
        <f t="shared" si="3"/>
        <v>1338</v>
      </c>
      <c r="M18" s="33">
        <f>SUM(M5:M17)</f>
        <v>521</v>
      </c>
      <c r="N18" s="19">
        <f t="shared" si="3"/>
        <v>1499</v>
      </c>
      <c r="O18" s="40">
        <f t="shared" si="3"/>
        <v>3200</v>
      </c>
      <c r="P18" s="19">
        <f t="shared" si="3"/>
        <v>2200</v>
      </c>
      <c r="Q18" s="33">
        <f>SUM(Q5:Q17)</f>
        <v>1798</v>
      </c>
      <c r="R18" s="19">
        <f t="shared" si="3"/>
        <v>1500</v>
      </c>
      <c r="S18" s="40">
        <f t="shared" si="3"/>
        <v>6200</v>
      </c>
      <c r="T18" s="19">
        <f t="shared" si="3"/>
        <v>1700</v>
      </c>
      <c r="U18" s="33">
        <f>SUM(U5:U17)</f>
        <v>1956</v>
      </c>
      <c r="V18" s="19">
        <f t="shared" si="3"/>
        <v>3000</v>
      </c>
      <c r="W18" s="19">
        <f t="shared" si="3"/>
        <v>167.9</v>
      </c>
      <c r="X18" s="19">
        <f t="shared" si="3"/>
        <v>411.9</v>
      </c>
      <c r="Y18" s="33">
        <f>SUM(Y5:Y17)</f>
        <v>431</v>
      </c>
      <c r="Z18" s="19">
        <f t="shared" si="3"/>
        <v>132.9</v>
      </c>
    </row>
    <row r="19" spans="1:26" ht="30" customHeight="1">
      <c r="A19" s="38" t="s">
        <v>28</v>
      </c>
      <c r="B19" s="19">
        <v>4480</v>
      </c>
      <c r="C19" s="19"/>
      <c r="D19" s="5"/>
      <c r="E19" s="19">
        <v>330</v>
      </c>
      <c r="F19" s="19"/>
      <c r="G19" s="5"/>
      <c r="H19" s="39">
        <v>1620</v>
      </c>
      <c r="I19" s="19"/>
      <c r="J19" s="19"/>
      <c r="K19" s="19">
        <v>53</v>
      </c>
      <c r="L19" s="19">
        <v>14</v>
      </c>
      <c r="M19" s="33"/>
      <c r="N19" s="19">
        <v>66</v>
      </c>
      <c r="O19" s="40">
        <v>1900</v>
      </c>
      <c r="P19" s="19">
        <v>80</v>
      </c>
      <c r="Q19" s="33"/>
      <c r="R19" s="19">
        <v>400</v>
      </c>
      <c r="S19" s="40">
        <v>1900</v>
      </c>
      <c r="T19" s="19">
        <v>100</v>
      </c>
      <c r="U19" s="33"/>
      <c r="V19" s="19">
        <v>800</v>
      </c>
      <c r="W19" s="19">
        <v>140</v>
      </c>
      <c r="X19" s="19">
        <v>110</v>
      </c>
      <c r="Y19" s="33"/>
      <c r="Z19" s="19">
        <v>250</v>
      </c>
    </row>
    <row r="20" spans="1:26" ht="30" customHeight="1">
      <c r="A20" s="38" t="s">
        <v>29</v>
      </c>
      <c r="B20" s="19">
        <v>3090</v>
      </c>
      <c r="C20" s="19"/>
      <c r="D20" s="5"/>
      <c r="E20" s="19">
        <v>960</v>
      </c>
      <c r="F20" s="19"/>
      <c r="G20" s="5"/>
      <c r="H20" s="5">
        <v>790</v>
      </c>
      <c r="I20" s="19"/>
      <c r="J20" s="19"/>
      <c r="K20" s="19">
        <v>26</v>
      </c>
      <c r="L20" s="19">
        <v>3</v>
      </c>
      <c r="M20" s="33"/>
      <c r="N20" s="19">
        <v>0</v>
      </c>
      <c r="O20" s="40">
        <v>800</v>
      </c>
      <c r="P20" s="19">
        <v>200</v>
      </c>
      <c r="Q20" s="33"/>
      <c r="R20" s="19">
        <v>60</v>
      </c>
      <c r="S20" s="40">
        <v>1900</v>
      </c>
      <c r="T20" s="19">
        <v>400</v>
      </c>
      <c r="U20" s="33"/>
      <c r="V20" s="19">
        <v>400</v>
      </c>
      <c r="W20" s="19">
        <v>0</v>
      </c>
      <c r="X20" s="19">
        <v>30</v>
      </c>
      <c r="Y20" s="33"/>
      <c r="Z20" s="19">
        <v>0</v>
      </c>
    </row>
    <row r="21" spans="1:26" ht="30" customHeight="1">
      <c r="A21" s="38" t="s">
        <v>36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900</v>
      </c>
      <c r="L21" s="19">
        <v>340</v>
      </c>
      <c r="M21" s="33"/>
      <c r="N21" s="19">
        <v>330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f>SUM(B19:B20)</f>
        <v>7570</v>
      </c>
      <c r="C22" s="19">
        <v>7100</v>
      </c>
      <c r="D22" s="39">
        <f>SUM(K22,O22,S22,W22)</f>
        <v>7619</v>
      </c>
      <c r="E22" s="19">
        <f>SUM(E19:E20)</f>
        <v>1290</v>
      </c>
      <c r="F22" s="19">
        <v>1290</v>
      </c>
      <c r="G22" s="39">
        <f>SUM(L22,P22,T22,X22)</f>
        <v>1277</v>
      </c>
      <c r="H22" s="39">
        <f>SUM(H19,H20)</f>
        <v>2410</v>
      </c>
      <c r="I22" s="19">
        <v>3000</v>
      </c>
      <c r="J22" s="19">
        <f>SUM(N22,R22,V22,Z22)</f>
        <v>2306</v>
      </c>
      <c r="K22" s="19">
        <f>SUM(K19:K21)</f>
        <v>979</v>
      </c>
      <c r="L22" s="19">
        <f>SUM(L19:L21)</f>
        <v>357</v>
      </c>
      <c r="M22" s="33">
        <v>286</v>
      </c>
      <c r="N22" s="19">
        <f>SUM(N19:N21)</f>
        <v>396</v>
      </c>
      <c r="O22" s="40">
        <f>SUM(O19:O20)</f>
        <v>2700</v>
      </c>
      <c r="P22" s="19">
        <f>SUM(P19:P20)</f>
        <v>280</v>
      </c>
      <c r="Q22" s="33">
        <v>390</v>
      </c>
      <c r="R22" s="19">
        <f>SUM(R19:R20)</f>
        <v>460</v>
      </c>
      <c r="S22" s="40">
        <f>SUM(S19:S20)</f>
        <v>3800</v>
      </c>
      <c r="T22" s="19">
        <f>SUM(T19:T20)</f>
        <v>500</v>
      </c>
      <c r="U22" s="33">
        <v>331</v>
      </c>
      <c r="V22" s="19">
        <f>SUM(V19:V20)</f>
        <v>1200</v>
      </c>
      <c r="W22" s="19">
        <f>SUM(W19:W21)</f>
        <v>140</v>
      </c>
      <c r="X22" s="19">
        <f>SUM(X19:X21)</f>
        <v>140</v>
      </c>
      <c r="Y22" s="33">
        <v>179</v>
      </c>
      <c r="Z22" s="19">
        <f>SUM(Z19:Z21)</f>
        <v>250</v>
      </c>
    </row>
    <row r="25" ht="12.75"/>
  </sheetData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2007-10-26T13:12:31Z</cp:lastPrinted>
  <dcterms:created xsi:type="dcterms:W3CDTF">2006-07-19T13:21:38Z</dcterms:created>
  <dcterms:modified xsi:type="dcterms:W3CDTF">2007-11-05T16:41:12Z</dcterms:modified>
  <cp:category/>
  <cp:version/>
  <cp:contentType/>
  <cp:contentStatus/>
</cp:coreProperties>
</file>